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2" windowWidth="15192" windowHeight="12252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H15" i="1" l="1"/>
  <c r="K15" i="1" s="1"/>
  <c r="E13" i="1"/>
  <c r="H13" i="1" s="1"/>
  <c r="E14" i="1"/>
  <c r="H14" i="1" s="1"/>
  <c r="K14" i="1" s="1"/>
  <c r="E12" i="1"/>
  <c r="H12" i="1" s="1"/>
  <c r="K12" i="1" s="1"/>
  <c r="E11" i="1"/>
  <c r="H11" i="1" s="1"/>
  <c r="K31" i="1"/>
  <c r="K27" i="1"/>
  <c r="I22" i="1"/>
  <c r="K22" i="1"/>
  <c r="O23" i="1" s="1"/>
  <c r="O24" i="1" s="1"/>
  <c r="S29" i="1"/>
  <c r="N11" i="1" l="1"/>
  <c r="K11" i="1"/>
  <c r="N13" i="1"/>
  <c r="K13" i="1"/>
  <c r="N18" i="1" l="1"/>
  <c r="K18" i="1"/>
  <c r="Q23" i="1" l="1"/>
  <c r="Q24" i="1" l="1"/>
  <c r="S23" i="1"/>
  <c r="S24" i="1" s="1"/>
</calcChain>
</file>

<file path=xl/sharedStrings.xml><?xml version="1.0" encoding="utf-8"?>
<sst xmlns="http://schemas.openxmlformats.org/spreadsheetml/2006/main" count="84" uniqueCount="67">
  <si>
    <t>t2-t1</t>
  </si>
  <si>
    <t>m</t>
  </si>
  <si>
    <t>m²</t>
  </si>
  <si>
    <t>ºC</t>
  </si>
  <si>
    <t>TOPLAM</t>
  </si>
  <si>
    <t>RADYASYON ISI KAZANCI</t>
  </si>
  <si>
    <t>Isı / Kişi</t>
  </si>
  <si>
    <t>kW</t>
  </si>
  <si>
    <t>Watt</t>
  </si>
  <si>
    <t>W/m²</t>
  </si>
  <si>
    <t>Yapı Bileşeni</t>
  </si>
  <si>
    <t>Yön</t>
  </si>
  <si>
    <t>Genişlik</t>
  </si>
  <si>
    <t>Yükseklik</t>
  </si>
  <si>
    <t>Alan</t>
  </si>
  <si>
    <t>Adet</t>
  </si>
  <si>
    <t>Dış Ortam</t>
  </si>
  <si>
    <t>İç Ortam</t>
  </si>
  <si>
    <t>Dizayn Şartları</t>
  </si>
  <si>
    <t>Mahal No / İsmi</t>
  </si>
  <si>
    <t>Çıkan Alan</t>
  </si>
  <si>
    <t>Hesaba Giren Alan</t>
  </si>
  <si>
    <t>Isı İletim Katsayısı</t>
  </si>
  <si>
    <t>w/m²K</t>
  </si>
  <si>
    <t>KONVEKSİYON ISI KAZANCI</t>
  </si>
  <si>
    <t>ISIKAZANCI</t>
  </si>
  <si>
    <t>Radyasyon</t>
  </si>
  <si>
    <t>Gölgeleme Faktörü</t>
  </si>
  <si>
    <t>watt</t>
  </si>
  <si>
    <t>Yaz</t>
  </si>
  <si>
    <t>Kış</t>
  </si>
  <si>
    <t>İNSANLARDAN OLUŞAN ISIKAZANCI</t>
  </si>
  <si>
    <t>Kişi Sayısı</t>
  </si>
  <si>
    <t>Gizli (w)</t>
  </si>
  <si>
    <t>Duyulur (w)</t>
  </si>
  <si>
    <t xml:space="preserve">Duyulur </t>
  </si>
  <si>
    <t>Gizli</t>
  </si>
  <si>
    <t>Duyulur</t>
  </si>
  <si>
    <t>AYDINLATMADAN OLUŞAN ISIKAZANCI</t>
  </si>
  <si>
    <t>Alan (m²)</t>
  </si>
  <si>
    <t>Aydınlatma</t>
  </si>
  <si>
    <t>CİHAZLARDAN OLUŞAN ISIKAZANCI</t>
  </si>
  <si>
    <t>Cihazlar</t>
  </si>
  <si>
    <t>Toplam</t>
  </si>
  <si>
    <t>Faktör</t>
  </si>
  <si>
    <t>Yük (w/m²)</t>
  </si>
  <si>
    <t>Yük (watt)</t>
  </si>
  <si>
    <t>Cihaz İsmi</t>
  </si>
  <si>
    <t>Toplam (w)</t>
  </si>
  <si>
    <t>Bilgisayar</t>
  </si>
  <si>
    <t>TOPLAM SOĞUTMA</t>
  </si>
  <si>
    <t>PROJE    İSMİ</t>
  </si>
  <si>
    <t>Soğutma Yükü (w/m²)</t>
  </si>
  <si>
    <t>BTU/h</t>
  </si>
  <si>
    <t>P1</t>
  </si>
  <si>
    <t>DD</t>
  </si>
  <si>
    <t>22</t>
  </si>
  <si>
    <t>-6</t>
  </si>
  <si>
    <t>33</t>
  </si>
  <si>
    <t>25</t>
  </si>
  <si>
    <t>TAZE HAVA</t>
  </si>
  <si>
    <t>KİŞİ BAŞI</t>
  </si>
  <si>
    <t>KİŞİ</t>
  </si>
  <si>
    <t>K</t>
  </si>
  <si>
    <t>B</t>
  </si>
  <si>
    <t>TAV</t>
  </si>
  <si>
    <t>Yönetim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</si>
</sst>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YTL&quot;_-;\-* #,##0.00\ &quot;YTL&quot;_-;_-* &quot;-&quot;??\ &quot;YTL&quot;_-;_-@_-"/>
    <numFmt numFmtId="165" formatCode="0.0"/>
    <numFmt numFmtId="166" formatCode="#,##0.0"/>
  </numFmts>
  <fonts count="12" x14ac:knownFonts="1">
    <font>
      <sz val="10"/>
      <name val="Arial Tur"/>
      <charset val="162"/>
    </font>
    <font>
      <sz val="10"/>
      <name val="Arial Tur"/>
      <charset val="162"/>
    </font>
    <font>
      <u/>
      <sz val="9.5"/>
      <color indexed="12"/>
      <name val="Arial Tur"/>
      <charset val="162"/>
    </font>
    <font>
      <b/>
      <sz val="10"/>
      <name val="Arial Tur"/>
      <family val="2"/>
    </font>
    <font>
      <b/>
      <sz val="10"/>
      <color indexed="10"/>
      <name val="Arial Tur"/>
      <family val="2"/>
      <charset val="162"/>
    </font>
    <font>
      <sz val="10"/>
      <color indexed="10"/>
      <name val="Arial Tur"/>
      <family val="2"/>
      <charset val="162"/>
    </font>
    <font>
      <b/>
      <sz val="10"/>
      <name val="Arial Tur"/>
      <charset val="162"/>
    </font>
    <font>
      <b/>
      <sz val="12"/>
      <color indexed="61"/>
      <name val="Arial Tur"/>
      <charset val="162"/>
    </font>
    <font>
      <sz val="10"/>
      <color indexed="61"/>
      <name val="Arial Tur"/>
      <charset val="162"/>
    </font>
    <font>
      <b/>
      <sz val="10"/>
      <name val="Arial Tur"/>
      <family val="2"/>
      <charset val="162"/>
    </font>
    <font>
      <b/>
      <sz val="10"/>
      <color indexed="56"/>
      <name val="Arial Tur"/>
      <family val="2"/>
      <charset val="162"/>
    </font>
    <font>
      <b/>
      <u/>
      <sz val="10"/>
      <color indexed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vertical="center"/>
    </xf>
    <xf numFmtId="20" fontId="0" fillId="3" borderId="11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20" fontId="0" fillId="4" borderId="12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49" fontId="0" fillId="4" borderId="20" xfId="0" applyNumberForma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 textRotation="90" wrapText="1"/>
    </xf>
    <xf numFmtId="0" fontId="2" fillId="0" borderId="30" xfId="1" applyBorder="1" applyAlignment="1" applyProtection="1">
      <alignment horizontal="center" vertical="center" textRotation="90" wrapText="1"/>
    </xf>
    <xf numFmtId="0" fontId="2" fillId="0" borderId="30" xfId="1" applyBorder="1" applyAlignment="1" applyProtection="1">
      <alignment horizontal="center" vertical="center" textRotation="90"/>
    </xf>
    <xf numFmtId="0" fontId="6" fillId="0" borderId="31" xfId="0" applyFont="1" applyBorder="1" applyAlignment="1">
      <alignment horizontal="center" vertical="center" textRotation="90"/>
    </xf>
    <xf numFmtId="0" fontId="2" fillId="0" borderId="29" xfId="1" applyBorder="1" applyAlignment="1" applyProtection="1">
      <alignment horizontal="center" vertical="center" textRotation="90"/>
    </xf>
    <xf numFmtId="0" fontId="6" fillId="0" borderId="32" xfId="0" applyFont="1" applyBorder="1" applyAlignment="1">
      <alignment horizontal="center" vertical="center" textRotation="90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right" vertical="center"/>
    </xf>
    <xf numFmtId="3" fontId="0" fillId="0" borderId="11" xfId="0" applyNumberForma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" fontId="0" fillId="0" borderId="40" xfId="0" applyNumberFormat="1" applyBorder="1" applyAlignment="1">
      <alignment horizontal="center" vertical="center"/>
    </xf>
    <xf numFmtId="166" fontId="0" fillId="0" borderId="40" xfId="0" applyNumberFormat="1" applyBorder="1" applyAlignment="1">
      <alignment horizontal="center" vertical="center"/>
    </xf>
    <xf numFmtId="3" fontId="0" fillId="0" borderId="40" xfId="0" applyNumberFormat="1" applyBorder="1" applyAlignment="1">
      <alignment horizontal="center" vertical="center"/>
    </xf>
    <xf numFmtId="165" fontId="0" fillId="0" borderId="40" xfId="0" applyNumberFormat="1" applyBorder="1" applyAlignment="1">
      <alignment horizontal="center" vertical="center"/>
    </xf>
    <xf numFmtId="3" fontId="0" fillId="0" borderId="41" xfId="0" applyNumberFormat="1" applyBorder="1" applyAlignment="1">
      <alignment horizontal="right" vertical="center"/>
    </xf>
    <xf numFmtId="3" fontId="0" fillId="0" borderId="40" xfId="0" applyNumberForma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0" fillId="0" borderId="19" xfId="0" applyNumberFormat="1" applyBorder="1" applyAlignment="1">
      <alignment vertical="center"/>
    </xf>
    <xf numFmtId="3" fontId="10" fillId="5" borderId="2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12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1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0" fillId="0" borderId="58" xfId="0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3" fillId="0" borderId="57" xfId="0" applyFont="1" applyFill="1" applyBorder="1" applyAlignment="1">
      <alignment vertical="center"/>
    </xf>
    <xf numFmtId="0" fontId="3" fillId="0" borderId="61" xfId="0" applyFont="1" applyFill="1" applyBorder="1" applyAlignment="1">
      <alignment vertical="center"/>
    </xf>
    <xf numFmtId="0" fontId="9" fillId="0" borderId="62" xfId="0" applyFont="1" applyFill="1" applyBorder="1" applyAlignment="1">
      <alignment horizontal="center" vertical="center"/>
    </xf>
    <xf numFmtId="3" fontId="0" fillId="0" borderId="54" xfId="0" applyNumberFormat="1" applyBorder="1" applyAlignment="1">
      <alignment vertical="center"/>
    </xf>
    <xf numFmtId="3" fontId="0" fillId="0" borderId="51" xfId="0" applyNumberFormat="1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5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4" fontId="0" fillId="3" borderId="67" xfId="0" applyNumberForma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3" fontId="0" fillId="0" borderId="49" xfId="0" applyNumberFormat="1" applyBorder="1" applyAlignment="1">
      <alignment vertical="center"/>
    </xf>
    <xf numFmtId="0" fontId="0" fillId="0" borderId="70" xfId="0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left" vertical="center"/>
    </xf>
    <xf numFmtId="0" fontId="0" fillId="0" borderId="76" xfId="0" applyBorder="1" applyAlignment="1">
      <alignment vertical="center"/>
    </xf>
    <xf numFmtId="3" fontId="0" fillId="0" borderId="77" xfId="0" applyNumberFormat="1" applyBorder="1" applyAlignment="1">
      <alignment vertical="center"/>
    </xf>
    <xf numFmtId="1" fontId="0" fillId="3" borderId="25" xfId="0" applyNumberFormat="1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8" fillId="0" borderId="66" xfId="0" applyFont="1" applyBorder="1" applyAlignment="1"/>
    <xf numFmtId="0" fontId="8" fillId="0" borderId="0" xfId="0" applyFont="1" applyBorder="1" applyAlignment="1"/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0" fillId="0" borderId="62" xfId="0" applyNumberFormat="1" applyFill="1" applyBorder="1" applyAlignment="1">
      <alignment horizontal="center" vertical="center"/>
    </xf>
    <xf numFmtId="2" fontId="0" fillId="0" borderId="67" xfId="0" applyNumberFormat="1" applyFill="1" applyBorder="1" applyAlignment="1">
      <alignment horizontal="center" vertical="center"/>
    </xf>
    <xf numFmtId="4" fontId="0" fillId="0" borderId="62" xfId="0" applyNumberFormat="1" applyFill="1" applyBorder="1" applyAlignment="1">
      <alignment horizontal="center" vertical="center"/>
    </xf>
    <xf numFmtId="4" fontId="0" fillId="0" borderId="67" xfId="0" applyNumberForma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right" vertical="center"/>
    </xf>
    <xf numFmtId="0" fontId="6" fillId="3" borderId="24" xfId="0" applyFont="1" applyFill="1" applyBorder="1" applyAlignment="1">
      <alignment horizontal="right" vertical="center"/>
    </xf>
    <xf numFmtId="0" fontId="6" fillId="3" borderId="25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" fillId="0" borderId="63" xfId="1" applyBorder="1" applyAlignment="1" applyProtection="1">
      <alignment horizontal="center" vertical="center"/>
    </xf>
    <xf numFmtId="0" fontId="2" fillId="0" borderId="52" xfId="1" applyBorder="1" applyAlignment="1" applyProtection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2" fillId="0" borderId="44" xfId="1" applyBorder="1" applyAlignment="1" applyProtection="1">
      <alignment horizontal="center" vertical="center"/>
    </xf>
    <xf numFmtId="0" fontId="2" fillId="0" borderId="45" xfId="1" applyBorder="1" applyAlignment="1" applyProtection="1">
      <alignment horizontal="center" vertical="center"/>
    </xf>
    <xf numFmtId="0" fontId="2" fillId="0" borderId="71" xfId="1" applyBorder="1" applyAlignment="1" applyProtection="1">
      <alignment horizontal="center" vertical="center"/>
    </xf>
    <xf numFmtId="0" fontId="2" fillId="0" borderId="72" xfId="1" applyBorder="1" applyAlignment="1" applyProtection="1">
      <alignment horizontal="center" vertical="center"/>
    </xf>
    <xf numFmtId="0" fontId="2" fillId="0" borderId="50" xfId="1" applyBorder="1" applyAlignment="1" applyProtection="1">
      <alignment horizontal="center" vertical="center"/>
    </xf>
    <xf numFmtId="0" fontId="2" fillId="0" borderId="51" xfId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1" fillId="0" borderId="37" xfId="1" applyFont="1" applyBorder="1" applyAlignment="1" applyProtection="1">
      <alignment horizontal="center" vertical="center"/>
    </xf>
    <xf numFmtId="0" fontId="11" fillId="0" borderId="11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16" xfId="0" applyFont="1" applyBorder="1"/>
    <xf numFmtId="0" fontId="1" fillId="0" borderId="17" xfId="0" applyFont="1" applyBorder="1"/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5" fillId="2" borderId="6" xfId="0" applyFont="1" applyFill="1" applyBorder="1"/>
    <xf numFmtId="0" fontId="2" fillId="0" borderId="10" xfId="1" applyBorder="1" applyAlignment="1" applyProtection="1">
      <alignment horizontal="center" vertical="center"/>
    </xf>
    <xf numFmtId="0" fontId="2" fillId="0" borderId="18" xfId="1" applyBorder="1" applyAlignment="1" applyProtection="1">
      <alignment horizontal="center" vertical="center"/>
    </xf>
    <xf numFmtId="0" fontId="2" fillId="0" borderId="13" xfId="1" applyBorder="1" applyAlignment="1" applyProtection="1">
      <alignment horizontal="center" vertical="center"/>
    </xf>
    <xf numFmtId="0" fontId="2" fillId="0" borderId="14" xfId="1" applyBorder="1" applyAlignment="1" applyProtection="1">
      <alignment horizontal="center" vertical="center"/>
    </xf>
    <xf numFmtId="0" fontId="2" fillId="0" borderId="16" xfId="1" applyBorder="1" applyAlignment="1" applyProtection="1">
      <alignment horizontal="center" vertical="center"/>
    </xf>
    <xf numFmtId="0" fontId="2" fillId="0" borderId="21" xfId="1" applyBorder="1" applyAlignment="1" applyProtection="1">
      <alignment horizontal="center" vertical="center"/>
    </xf>
    <xf numFmtId="3" fontId="0" fillId="0" borderId="46" xfId="0" applyNumberFormat="1" applyBorder="1" applyAlignment="1">
      <alignment horizontal="center" vertical="center"/>
    </xf>
    <xf numFmtId="3" fontId="0" fillId="0" borderId="52" xfId="0" applyNumberForma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/>
    </xf>
    <xf numFmtId="3" fontId="0" fillId="0" borderId="55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64" fontId="7" fillId="0" borderId="13" xfId="2" applyFont="1" applyBorder="1" applyAlignment="1">
      <alignment horizontal="center" vertical="center"/>
    </xf>
    <xf numFmtId="164" fontId="7" fillId="0" borderId="5" xfId="2" applyFont="1" applyBorder="1" applyAlignment="1">
      <alignment horizontal="center" vertical="center"/>
    </xf>
    <xf numFmtId="164" fontId="7" fillId="0" borderId="66" xfId="2" applyFont="1" applyBorder="1" applyAlignment="1">
      <alignment horizontal="center" vertical="center"/>
    </xf>
    <xf numFmtId="164" fontId="7" fillId="0" borderId="0" xfId="2" applyFont="1" applyBorder="1" applyAlignment="1">
      <alignment horizontal="center" vertical="center"/>
    </xf>
    <xf numFmtId="164" fontId="7" fillId="0" borderId="16" xfId="2" applyFont="1" applyBorder="1" applyAlignment="1">
      <alignment horizontal="center" vertical="center"/>
    </xf>
    <xf numFmtId="164" fontId="7" fillId="0" borderId="17" xfId="2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8" xfId="1" applyBorder="1" applyAlignment="1" applyProtection="1">
      <alignment horizontal="center" vertical="center"/>
    </xf>
    <xf numFmtId="0" fontId="2" fillId="0" borderId="3" xfId="1" applyBorder="1" applyAlignment="1" applyProtection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</cellXfs>
  <cellStyles count="3">
    <cellStyle name="Köprü" xfId="1" builtinId="8"/>
    <cellStyle name="Normal" xfId="0" builtinId="0"/>
    <cellStyle name="ParaBirimi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6-BELED&#304;YE%20PRO.%20&#304;&#199;&#304;N%20YARD.%20DOSYALAR/&#199;KM-%20SO&#286;UTMA%20HESABI/Cihaz%20yukleri.xls" TargetMode="External"/><Relationship Id="rId3" Type="http://schemas.openxmlformats.org/officeDocument/2006/relationships/hyperlink" Target="../../../../6-BELED&#304;YE%20PRO.%20&#304;&#199;&#304;N%20YARD.%20DOSYALAR/&#199;KM-%20SO&#286;UTMA%20HESABI/Golgeleme%20Faktorleri.xls" TargetMode="External"/><Relationship Id="rId7" Type="http://schemas.openxmlformats.org/officeDocument/2006/relationships/hyperlink" Target="../../../../6-BELED&#304;YE%20PRO.%20&#304;&#199;&#304;N%20YARD.%20DOSYALAR/&#199;KM-%20SO&#286;UTMA%20HESABI/Aydinlatma%20yukleri.xls" TargetMode="External"/><Relationship Id="rId2" Type="http://schemas.openxmlformats.org/officeDocument/2006/relationships/hyperlink" Target="../../../../6-BELED&#304;YE%20PRO.%20&#304;&#199;&#304;N%20YARD.%20DOSYALAR/&#199;KM-%20SO&#286;UTMA%20HESABI/Radyasyon%20yukleri.xls" TargetMode="External"/><Relationship Id="rId1" Type="http://schemas.openxmlformats.org/officeDocument/2006/relationships/hyperlink" Target="../../../../6-BELED&#304;YE%20PRO.%20&#304;&#199;&#304;N%20YARD.%20DOSYALAR/&#199;KM-%20SO&#286;UTMA%20HESABI/Isi%20&#304;letim%20Katsayilari.xls" TargetMode="External"/><Relationship Id="rId6" Type="http://schemas.openxmlformats.org/officeDocument/2006/relationships/hyperlink" Target="../../../../6-BELED&#304;YE%20PRO.%20&#304;&#199;&#304;N%20YARD.%20DOSYALAR/&#199;KM-%20SO&#286;UTMA%20HESABI/Isanlardan%20gelen%20isikazanci.xls" TargetMode="External"/><Relationship Id="rId5" Type="http://schemas.openxmlformats.org/officeDocument/2006/relationships/hyperlink" Target="../../../../6-BELED&#304;YE%20PRO.%20&#304;&#199;&#304;N%20YARD.%20DOSYALAR/&#199;KM-%20SO&#286;UTMA%20HESABI/Oda%20S&#305;cakl&#305;klari.xls" TargetMode="External"/><Relationship Id="rId4" Type="http://schemas.openxmlformats.org/officeDocument/2006/relationships/hyperlink" Target="../../../../6-BELED&#304;YE%20PRO.%20&#304;&#199;&#304;N%20YARD.%20DOSYALAR/&#199;KM-%20SO&#286;UTMA%20HESABI/Dis%20Sicakliklar.xls" TargetMode="External"/><Relationship Id="rId9" Type="http://schemas.openxmlformats.org/officeDocument/2006/relationships/hyperlink" Target="../../../../6-BELED&#304;YE%20PRO.%20&#304;&#199;&#304;N%20YARD.%20DOSYALAR/&#199;KM-%20SO&#286;UTMA%20HESABI/Duvar%20Esdeger%20Sicaklik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8"/>
  <sheetViews>
    <sheetView tabSelected="1" workbookViewId="0">
      <selection activeCell="L4" sqref="L4:O6"/>
    </sheetView>
  </sheetViews>
  <sheetFormatPr defaultRowHeight="13.2" x14ac:dyDescent="0.25"/>
  <cols>
    <col min="11" max="11" width="10.88671875" customWidth="1"/>
    <col min="15" max="15" width="8.33203125" customWidth="1"/>
    <col min="16" max="16" width="6.44140625" customWidth="1"/>
    <col min="17" max="17" width="6" customWidth="1"/>
    <col min="18" max="18" width="7.33203125" customWidth="1"/>
    <col min="19" max="19" width="8" customWidth="1"/>
  </cols>
  <sheetData>
    <row r="3" spans="1:20" ht="13.8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5" customHeight="1" thickBot="1" x14ac:dyDescent="0.3">
      <c r="A4" s="136" t="s">
        <v>19</v>
      </c>
      <c r="B4" s="137"/>
      <c r="C4" s="138"/>
      <c r="D4" s="143" t="s">
        <v>66</v>
      </c>
      <c r="E4" s="144"/>
      <c r="F4" s="144"/>
      <c r="G4" s="144"/>
      <c r="H4" s="144"/>
      <c r="I4" s="144"/>
      <c r="J4" s="145"/>
      <c r="K4" s="103" t="s">
        <v>51</v>
      </c>
      <c r="L4" s="158"/>
      <c r="M4" s="159"/>
      <c r="N4" s="159"/>
      <c r="O4" s="159"/>
      <c r="P4" s="89"/>
      <c r="Q4" s="90"/>
      <c r="R4" s="90"/>
      <c r="S4" s="90"/>
      <c r="T4" s="90"/>
    </row>
    <row r="5" spans="1:20" x14ac:dyDescent="0.25">
      <c r="A5" s="139" t="s">
        <v>18</v>
      </c>
      <c r="B5" s="140"/>
      <c r="C5" s="140"/>
      <c r="D5" s="146" t="s">
        <v>16</v>
      </c>
      <c r="E5" s="2" t="s">
        <v>29</v>
      </c>
      <c r="F5" s="3" t="s">
        <v>30</v>
      </c>
      <c r="G5" s="148" t="s">
        <v>17</v>
      </c>
      <c r="H5" s="149"/>
      <c r="I5" s="2" t="s">
        <v>29</v>
      </c>
      <c r="J5" s="4" t="s">
        <v>30</v>
      </c>
      <c r="K5" s="104"/>
      <c r="L5" s="160"/>
      <c r="M5" s="161"/>
      <c r="N5" s="161"/>
      <c r="O5" s="161"/>
      <c r="P5" s="89"/>
      <c r="Q5" s="90"/>
      <c r="R5" s="90"/>
      <c r="S5" s="90"/>
      <c r="T5" s="90"/>
    </row>
    <row r="6" spans="1:20" ht="13.8" thickBot="1" x14ac:dyDescent="0.3">
      <c r="A6" s="141"/>
      <c r="B6" s="142"/>
      <c r="C6" s="142"/>
      <c r="D6" s="147"/>
      <c r="E6" s="5" t="s">
        <v>58</v>
      </c>
      <c r="F6" s="6" t="s">
        <v>57</v>
      </c>
      <c r="G6" s="150"/>
      <c r="H6" s="151"/>
      <c r="I6" s="5" t="s">
        <v>59</v>
      </c>
      <c r="J6" s="6" t="s">
        <v>56</v>
      </c>
      <c r="K6" s="105"/>
      <c r="L6" s="162"/>
      <c r="M6" s="163"/>
      <c r="N6" s="163"/>
      <c r="O6" s="163"/>
      <c r="P6" s="89"/>
      <c r="Q6" s="90"/>
      <c r="R6" s="90"/>
      <c r="S6" s="90"/>
      <c r="T6" s="90"/>
    </row>
    <row r="7" spans="1:20" ht="13.8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0" ht="13.8" thickBot="1" x14ac:dyDescent="0.3">
      <c r="A8" s="121" t="s">
        <v>24</v>
      </c>
      <c r="B8" s="122"/>
      <c r="C8" s="122"/>
      <c r="D8" s="122"/>
      <c r="E8" s="122"/>
      <c r="F8" s="122"/>
      <c r="G8" s="122"/>
      <c r="H8" s="122"/>
      <c r="I8" s="122"/>
      <c r="J8" s="122"/>
      <c r="K8" s="123"/>
      <c r="L8" s="168" t="s">
        <v>5</v>
      </c>
      <c r="M8" s="169"/>
      <c r="N8" s="170"/>
    </row>
    <row r="9" spans="1:20" ht="63" x14ac:dyDescent="0.25">
      <c r="A9" s="7" t="s">
        <v>10</v>
      </c>
      <c r="B9" s="8" t="s">
        <v>11</v>
      </c>
      <c r="C9" s="8" t="s">
        <v>12</v>
      </c>
      <c r="D9" s="8" t="s">
        <v>13</v>
      </c>
      <c r="E9" s="8" t="s">
        <v>14</v>
      </c>
      <c r="F9" s="8" t="s">
        <v>15</v>
      </c>
      <c r="G9" s="8" t="s">
        <v>20</v>
      </c>
      <c r="H9" s="9" t="s">
        <v>21</v>
      </c>
      <c r="I9" s="10" t="s">
        <v>22</v>
      </c>
      <c r="J9" s="11" t="s">
        <v>0</v>
      </c>
      <c r="K9" s="12" t="s">
        <v>25</v>
      </c>
      <c r="L9" s="13" t="s">
        <v>26</v>
      </c>
      <c r="M9" s="10" t="s">
        <v>27</v>
      </c>
      <c r="N9" s="14" t="s">
        <v>25</v>
      </c>
    </row>
    <row r="10" spans="1:20" ht="13.8" thickBot="1" x14ac:dyDescent="0.3">
      <c r="A10" s="15"/>
      <c r="B10" s="16"/>
      <c r="C10" s="16" t="s">
        <v>1</v>
      </c>
      <c r="D10" s="16" t="s">
        <v>1</v>
      </c>
      <c r="E10" s="16" t="s">
        <v>2</v>
      </c>
      <c r="F10" s="16"/>
      <c r="G10" s="16" t="s">
        <v>2</v>
      </c>
      <c r="H10" s="16" t="s">
        <v>2</v>
      </c>
      <c r="I10" s="16" t="s">
        <v>23</v>
      </c>
      <c r="J10" s="16" t="s">
        <v>3</v>
      </c>
      <c r="K10" s="17" t="s">
        <v>8</v>
      </c>
      <c r="L10" s="15" t="s">
        <v>9</v>
      </c>
      <c r="M10" s="16"/>
      <c r="N10" s="18" t="s">
        <v>8</v>
      </c>
    </row>
    <row r="11" spans="1:20" x14ac:dyDescent="0.25">
      <c r="A11" s="19" t="s">
        <v>54</v>
      </c>
      <c r="B11" s="20" t="s">
        <v>64</v>
      </c>
      <c r="C11" s="21">
        <v>1</v>
      </c>
      <c r="D11" s="21">
        <v>2</v>
      </c>
      <c r="E11" s="21">
        <f>D11*C11</f>
        <v>2</v>
      </c>
      <c r="F11" s="22">
        <v>2</v>
      </c>
      <c r="G11" s="21"/>
      <c r="H11" s="21">
        <f>E11*F11-G11</f>
        <v>4</v>
      </c>
      <c r="I11" s="21">
        <v>2.4</v>
      </c>
      <c r="J11" s="23">
        <v>8</v>
      </c>
      <c r="K11" s="24">
        <f>J11*I11*H11</f>
        <v>76.8</v>
      </c>
      <c r="L11" s="19">
        <v>500</v>
      </c>
      <c r="M11" s="20">
        <v>0.9</v>
      </c>
      <c r="N11" s="25">
        <f>M11*L11*H11</f>
        <v>1800</v>
      </c>
    </row>
    <row r="12" spans="1:20" x14ac:dyDescent="0.25">
      <c r="A12" s="26" t="s">
        <v>55</v>
      </c>
      <c r="B12" s="27" t="s">
        <v>64</v>
      </c>
      <c r="C12" s="28">
        <v>5</v>
      </c>
      <c r="D12" s="28">
        <v>4</v>
      </c>
      <c r="E12" s="29">
        <f>D12*C12</f>
        <v>20</v>
      </c>
      <c r="F12" s="30">
        <v>1</v>
      </c>
      <c r="G12" s="28">
        <v>4</v>
      </c>
      <c r="H12" s="28">
        <f>F12*E12-G12</f>
        <v>16</v>
      </c>
      <c r="I12" s="28">
        <v>0.38300000000000001</v>
      </c>
      <c r="J12" s="31">
        <v>8</v>
      </c>
      <c r="K12" s="32">
        <f>J12*I12*H12</f>
        <v>49.024000000000001</v>
      </c>
      <c r="L12" s="26"/>
      <c r="M12" s="27"/>
      <c r="N12" s="33">
        <v>0</v>
      </c>
    </row>
    <row r="13" spans="1:20" x14ac:dyDescent="0.25">
      <c r="A13" s="26" t="s">
        <v>54</v>
      </c>
      <c r="B13" s="27" t="s">
        <v>63</v>
      </c>
      <c r="C13" s="28">
        <v>1</v>
      </c>
      <c r="D13" s="28">
        <v>2</v>
      </c>
      <c r="E13" s="29">
        <f>D13*C13</f>
        <v>2</v>
      </c>
      <c r="F13" s="30">
        <v>2</v>
      </c>
      <c r="G13" s="28"/>
      <c r="H13" s="28">
        <f>F13*E13-G13</f>
        <v>4</v>
      </c>
      <c r="I13" s="28">
        <v>2.4</v>
      </c>
      <c r="J13" s="31">
        <v>8</v>
      </c>
      <c r="K13" s="32">
        <f>J13*I13*H13</f>
        <v>76.8</v>
      </c>
      <c r="L13" s="26">
        <v>50</v>
      </c>
      <c r="M13" s="27">
        <v>0.9</v>
      </c>
      <c r="N13" s="33">
        <f>M13*L13*H13</f>
        <v>180</v>
      </c>
    </row>
    <row r="14" spans="1:20" x14ac:dyDescent="0.25">
      <c r="A14" s="26" t="s">
        <v>55</v>
      </c>
      <c r="B14" s="27" t="s">
        <v>63</v>
      </c>
      <c r="C14" s="28">
        <v>7.4</v>
      </c>
      <c r="D14" s="28">
        <v>4</v>
      </c>
      <c r="E14" s="29">
        <f>D14*C14</f>
        <v>29.6</v>
      </c>
      <c r="F14" s="30">
        <v>1</v>
      </c>
      <c r="G14" s="28">
        <v>4</v>
      </c>
      <c r="H14" s="28">
        <f>F14*E14-G14</f>
        <v>25.6</v>
      </c>
      <c r="I14" s="28">
        <v>0.38300000000000001</v>
      </c>
      <c r="J14" s="31">
        <v>8</v>
      </c>
      <c r="K14" s="32">
        <f>J14*I14*H14</f>
        <v>78.438400000000001</v>
      </c>
      <c r="L14" s="26"/>
      <c r="M14" s="27"/>
      <c r="N14" s="33">
        <v>0</v>
      </c>
    </row>
    <row r="15" spans="1:20" x14ac:dyDescent="0.25">
      <c r="A15" s="26" t="s">
        <v>65</v>
      </c>
      <c r="B15" s="27"/>
      <c r="C15" s="28"/>
      <c r="D15" s="28"/>
      <c r="E15" s="29">
        <v>26</v>
      </c>
      <c r="F15" s="30">
        <v>1</v>
      </c>
      <c r="G15" s="28"/>
      <c r="H15" s="28">
        <f>F15*E15-G15</f>
        <v>26</v>
      </c>
      <c r="I15" s="28">
        <v>0.36</v>
      </c>
      <c r="J15" s="31">
        <v>8</v>
      </c>
      <c r="K15" s="32">
        <f>J15*I15*H15</f>
        <v>74.88</v>
      </c>
      <c r="L15" s="26"/>
      <c r="M15" s="27"/>
      <c r="N15" s="33">
        <v>0</v>
      </c>
    </row>
    <row r="16" spans="1:20" x14ac:dyDescent="0.25">
      <c r="A16" s="26"/>
      <c r="B16" s="27"/>
      <c r="C16" s="27"/>
      <c r="D16" s="27"/>
      <c r="E16" s="29"/>
      <c r="F16" s="30"/>
      <c r="G16" s="28"/>
      <c r="H16" s="28"/>
      <c r="I16" s="27"/>
      <c r="J16" s="31"/>
      <c r="K16" s="32">
        <v>0</v>
      </c>
      <c r="L16" s="26"/>
      <c r="M16" s="27"/>
      <c r="N16" s="33">
        <v>0</v>
      </c>
    </row>
    <row r="17" spans="1:19" ht="13.8" thickBot="1" x14ac:dyDescent="0.3">
      <c r="A17" s="26"/>
      <c r="B17" s="27"/>
      <c r="C17" s="27"/>
      <c r="D17" s="27"/>
      <c r="E17" s="29"/>
      <c r="F17" s="30"/>
      <c r="G17" s="28"/>
      <c r="H17" s="28"/>
      <c r="I17" s="27"/>
      <c r="J17" s="31"/>
      <c r="K17" s="32">
        <v>0</v>
      </c>
      <c r="L17" s="34"/>
      <c r="M17" s="35"/>
      <c r="N17" s="36">
        <v>0</v>
      </c>
    </row>
    <row r="18" spans="1:19" ht="13.8" thickBot="1" x14ac:dyDescent="0.3">
      <c r="A18" s="34"/>
      <c r="B18" s="35"/>
      <c r="C18" s="35"/>
      <c r="D18" s="35"/>
      <c r="E18" s="35"/>
      <c r="F18" s="35"/>
      <c r="G18" s="35"/>
      <c r="H18" s="35"/>
      <c r="I18" s="175" t="s">
        <v>4</v>
      </c>
      <c r="J18" s="175"/>
      <c r="K18" s="37">
        <f>SUM(K11:K17)</f>
        <v>355.94240000000002</v>
      </c>
      <c r="L18" s="176" t="s">
        <v>4</v>
      </c>
      <c r="M18" s="177"/>
      <c r="N18" s="37">
        <f>SUM(N11:N17)</f>
        <v>1980</v>
      </c>
    </row>
    <row r="19" spans="1:19" ht="13.8" thickBot="1" x14ac:dyDescent="0.3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1"/>
      <c r="M19" s="1"/>
    </row>
    <row r="20" spans="1:19" ht="13.8" thickBot="1" x14ac:dyDescent="0.3">
      <c r="A20" s="165" t="s">
        <v>31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7"/>
      <c r="L20" s="1"/>
      <c r="M20" s="1"/>
      <c r="N20" s="1"/>
      <c r="O20" s="1"/>
      <c r="P20" s="1"/>
      <c r="Q20" s="1"/>
      <c r="R20" s="1"/>
      <c r="S20" s="1"/>
    </row>
    <row r="21" spans="1:19" ht="12.75" customHeight="1" thickBot="1" x14ac:dyDescent="0.3">
      <c r="A21" s="171"/>
      <c r="B21" s="172"/>
      <c r="C21" s="20" t="s">
        <v>32</v>
      </c>
      <c r="D21" s="173" t="s">
        <v>6</v>
      </c>
      <c r="E21" s="174"/>
      <c r="F21" s="40"/>
      <c r="G21" s="40"/>
      <c r="H21" s="41"/>
      <c r="I21" s="164" t="s">
        <v>34</v>
      </c>
      <c r="J21" s="164"/>
      <c r="K21" s="42" t="s">
        <v>33</v>
      </c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156" t="s">
        <v>35</v>
      </c>
      <c r="B22" s="157"/>
      <c r="C22" s="44">
        <v>3</v>
      </c>
      <c r="D22" s="45">
        <v>70</v>
      </c>
      <c r="E22" s="43" t="s">
        <v>28</v>
      </c>
      <c r="F22" s="46"/>
      <c r="G22" s="46"/>
      <c r="H22" s="47"/>
      <c r="I22" s="152">
        <f>D22*C22</f>
        <v>210</v>
      </c>
      <c r="J22" s="152"/>
      <c r="K22" s="154">
        <f>D23*C23</f>
        <v>141</v>
      </c>
      <c r="L22" s="109" t="s">
        <v>50</v>
      </c>
      <c r="M22" s="110"/>
      <c r="N22" s="68"/>
      <c r="O22" s="91" t="s">
        <v>36</v>
      </c>
      <c r="P22" s="92"/>
      <c r="Q22" s="91" t="s">
        <v>37</v>
      </c>
      <c r="R22" s="92"/>
      <c r="S22" s="69" t="s">
        <v>43</v>
      </c>
    </row>
    <row r="23" spans="1:19" ht="13.8" thickBot="1" x14ac:dyDescent="0.3">
      <c r="A23" s="115" t="s">
        <v>36</v>
      </c>
      <c r="B23" s="116"/>
      <c r="C23" s="49">
        <v>3</v>
      </c>
      <c r="D23" s="50">
        <v>47</v>
      </c>
      <c r="E23" s="48" t="s">
        <v>28</v>
      </c>
      <c r="F23" s="51"/>
      <c r="G23" s="51"/>
      <c r="H23" s="52"/>
      <c r="I23" s="153"/>
      <c r="J23" s="153"/>
      <c r="K23" s="155"/>
      <c r="L23" s="111"/>
      <c r="M23" s="112"/>
      <c r="N23" s="61" t="s">
        <v>7</v>
      </c>
      <c r="O23" s="93">
        <f>K22/1000</f>
        <v>0.14099999999999999</v>
      </c>
      <c r="P23" s="94"/>
      <c r="Q23" s="95">
        <f>(N18+K18+I22+K27+K31+K32+K33+K34)/1000</f>
        <v>3.4419423999999998</v>
      </c>
      <c r="R23" s="96"/>
      <c r="S23" s="74">
        <f>O23+Q23+S29</f>
        <v>4.6329424000000001</v>
      </c>
    </row>
    <row r="24" spans="1:19" ht="13.8" thickBot="1" x14ac:dyDescent="0.3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53"/>
      <c r="L24" s="113"/>
      <c r="M24" s="114"/>
      <c r="N24" s="65" t="s">
        <v>53</v>
      </c>
      <c r="O24" s="97">
        <f>O23*3412</f>
        <v>481.09199999999993</v>
      </c>
      <c r="P24" s="98"/>
      <c r="Q24" s="97">
        <f>Q23*3412</f>
        <v>11743.9074688</v>
      </c>
      <c r="R24" s="98"/>
      <c r="S24" s="79">
        <f>S23*3412</f>
        <v>15807.599468800001</v>
      </c>
    </row>
    <row r="25" spans="1:19" ht="13.8" thickBot="1" x14ac:dyDescent="0.3">
      <c r="A25" s="121" t="s">
        <v>38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3"/>
      <c r="L25" s="1"/>
      <c r="M25" s="1"/>
      <c r="N25" s="1"/>
      <c r="O25" s="1"/>
      <c r="P25" s="1"/>
      <c r="Q25" s="1"/>
      <c r="R25" s="1"/>
      <c r="S25" s="1"/>
    </row>
    <row r="26" spans="1:19" ht="13.8" thickBot="1" x14ac:dyDescent="0.3">
      <c r="A26" s="117"/>
      <c r="B26" s="118"/>
      <c r="C26" s="54" t="s">
        <v>39</v>
      </c>
      <c r="D26" s="54" t="s">
        <v>45</v>
      </c>
      <c r="E26" s="55" t="s">
        <v>44</v>
      </c>
      <c r="F26" s="56"/>
      <c r="G26" s="57"/>
      <c r="H26" s="57"/>
      <c r="I26" s="58"/>
      <c r="J26" s="59"/>
      <c r="K26" s="60" t="s">
        <v>48</v>
      </c>
      <c r="L26" s="1"/>
      <c r="M26" s="1"/>
      <c r="N26" s="1"/>
      <c r="O26" s="106" t="s">
        <v>52</v>
      </c>
      <c r="P26" s="107"/>
      <c r="Q26" s="107"/>
      <c r="R26" s="108"/>
      <c r="S26" s="85">
        <v>178.19009230769231</v>
      </c>
    </row>
    <row r="27" spans="1:19" ht="13.8" thickBot="1" x14ac:dyDescent="0.3">
      <c r="A27" s="119" t="s">
        <v>40</v>
      </c>
      <c r="B27" s="120"/>
      <c r="C27" s="49">
        <v>26</v>
      </c>
      <c r="D27" s="49">
        <v>30</v>
      </c>
      <c r="E27" s="49">
        <v>1</v>
      </c>
      <c r="F27" s="50"/>
      <c r="G27" s="51"/>
      <c r="H27" s="51"/>
      <c r="I27" s="62"/>
      <c r="J27" s="63"/>
      <c r="K27" s="64">
        <f>E27*D27*C27</f>
        <v>780</v>
      </c>
      <c r="L27" s="1"/>
      <c r="M27" s="1"/>
      <c r="N27" s="1"/>
      <c r="O27" s="1"/>
      <c r="P27" s="1"/>
      <c r="Q27" s="1"/>
      <c r="R27" s="1"/>
      <c r="S27" s="1"/>
    </row>
    <row r="28" spans="1:19" ht="13.8" thickBot="1" x14ac:dyDescent="0.3">
      <c r="A28" s="38"/>
      <c r="B28" s="38"/>
      <c r="C28" s="66"/>
      <c r="D28" s="66"/>
      <c r="E28" s="66"/>
      <c r="F28" s="38"/>
      <c r="G28" s="38"/>
      <c r="H28" s="38"/>
      <c r="I28" s="38"/>
      <c r="J28" s="67"/>
      <c r="K28" s="1"/>
      <c r="L28" s="109" t="s">
        <v>60</v>
      </c>
      <c r="M28" s="110"/>
      <c r="N28" s="68"/>
      <c r="O28" s="91" t="s">
        <v>61</v>
      </c>
      <c r="P28" s="92"/>
      <c r="Q28" s="91" t="s">
        <v>62</v>
      </c>
      <c r="R28" s="92"/>
      <c r="S28" s="69" t="s">
        <v>43</v>
      </c>
    </row>
    <row r="29" spans="1:19" ht="13.8" thickBot="1" x14ac:dyDescent="0.3">
      <c r="A29" s="121" t="s">
        <v>41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3"/>
      <c r="L29" s="111"/>
      <c r="M29" s="112"/>
      <c r="N29" s="61"/>
      <c r="O29" s="93">
        <v>50</v>
      </c>
      <c r="P29" s="94"/>
      <c r="Q29" s="95">
        <v>3</v>
      </c>
      <c r="R29" s="96"/>
      <c r="S29" s="74">
        <f>O29*Q29*7/1000</f>
        <v>1.05</v>
      </c>
    </row>
    <row r="30" spans="1:19" ht="13.8" thickBot="1" x14ac:dyDescent="0.3">
      <c r="A30" s="134"/>
      <c r="B30" s="135"/>
      <c r="C30" s="70" t="s">
        <v>15</v>
      </c>
      <c r="D30" s="71" t="s">
        <v>46</v>
      </c>
      <c r="E30" s="72" t="s">
        <v>47</v>
      </c>
      <c r="F30" s="40"/>
      <c r="G30" s="40"/>
      <c r="H30" s="40"/>
      <c r="I30" s="130"/>
      <c r="J30" s="131"/>
      <c r="K30" s="73" t="s">
        <v>48</v>
      </c>
      <c r="L30" s="113"/>
      <c r="M30" s="114"/>
      <c r="N30" s="65"/>
      <c r="O30" s="97"/>
      <c r="P30" s="98"/>
      <c r="Q30" s="97"/>
      <c r="R30" s="98"/>
      <c r="S30" s="79"/>
    </row>
    <row r="31" spans="1:19" x14ac:dyDescent="0.25">
      <c r="A31" s="124" t="s">
        <v>42</v>
      </c>
      <c r="B31" s="125"/>
      <c r="C31" s="75">
        <v>1</v>
      </c>
      <c r="D31" s="76">
        <v>116</v>
      </c>
      <c r="E31" s="77" t="s">
        <v>49</v>
      </c>
      <c r="F31" s="46"/>
      <c r="G31" s="46"/>
      <c r="H31" s="46"/>
      <c r="I31" s="132"/>
      <c r="J31" s="133"/>
      <c r="K31" s="78">
        <f>D31*C31</f>
        <v>116</v>
      </c>
    </row>
    <row r="32" spans="1:19" x14ac:dyDescent="0.25">
      <c r="A32" s="126"/>
      <c r="B32" s="127"/>
      <c r="C32" s="80"/>
      <c r="D32" s="81"/>
      <c r="E32" s="82"/>
      <c r="F32" s="83"/>
      <c r="G32" s="83"/>
      <c r="H32" s="83"/>
      <c r="I32" s="99"/>
      <c r="J32" s="100"/>
      <c r="K32" s="84"/>
      <c r="L32" s="1"/>
    </row>
    <row r="33" spans="1:12" x14ac:dyDescent="0.25">
      <c r="A33" s="126"/>
      <c r="B33" s="127"/>
      <c r="C33" s="80"/>
      <c r="D33" s="81"/>
      <c r="E33" s="82"/>
      <c r="F33" s="83"/>
      <c r="G33" s="83"/>
      <c r="H33" s="83"/>
      <c r="I33" s="99"/>
      <c r="J33" s="100"/>
      <c r="K33" s="84"/>
      <c r="L33" s="1"/>
    </row>
    <row r="34" spans="1:12" ht="13.8" thickBot="1" x14ac:dyDescent="0.3">
      <c r="A34" s="128"/>
      <c r="B34" s="129"/>
      <c r="C34" s="86"/>
      <c r="D34" s="87"/>
      <c r="E34" s="88"/>
      <c r="F34" s="51"/>
      <c r="G34" s="51"/>
      <c r="H34" s="51"/>
      <c r="I34" s="101"/>
      <c r="J34" s="102"/>
      <c r="K34" s="64">
        <v>0</v>
      </c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45">
    <mergeCell ref="A8:K8"/>
    <mergeCell ref="L8:N8"/>
    <mergeCell ref="A21:B21"/>
    <mergeCell ref="D21:E21"/>
    <mergeCell ref="I18:J18"/>
    <mergeCell ref="L18:M18"/>
    <mergeCell ref="A4:C4"/>
    <mergeCell ref="A5:C6"/>
    <mergeCell ref="D4:J4"/>
    <mergeCell ref="D5:D6"/>
    <mergeCell ref="G5:H6"/>
    <mergeCell ref="A31:B34"/>
    <mergeCell ref="I30:J30"/>
    <mergeCell ref="I31:J31"/>
    <mergeCell ref="I33:J33"/>
    <mergeCell ref="A30:B30"/>
    <mergeCell ref="A23:B23"/>
    <mergeCell ref="A26:B26"/>
    <mergeCell ref="A27:B27"/>
    <mergeCell ref="A25:K25"/>
    <mergeCell ref="A29:K29"/>
    <mergeCell ref="I22:J23"/>
    <mergeCell ref="K22:K23"/>
    <mergeCell ref="A22:B22"/>
    <mergeCell ref="I32:J32"/>
    <mergeCell ref="I34:J34"/>
    <mergeCell ref="K4:K6"/>
    <mergeCell ref="O26:R26"/>
    <mergeCell ref="O22:P22"/>
    <mergeCell ref="Q22:R22"/>
    <mergeCell ref="O23:P23"/>
    <mergeCell ref="Q23:R23"/>
    <mergeCell ref="L28:M30"/>
    <mergeCell ref="O28:P28"/>
    <mergeCell ref="L22:M24"/>
    <mergeCell ref="O24:P24"/>
    <mergeCell ref="L4:O6"/>
    <mergeCell ref="Q24:R24"/>
    <mergeCell ref="I21:J21"/>
    <mergeCell ref="A20:K20"/>
    <mergeCell ref="Q28:R28"/>
    <mergeCell ref="O29:P29"/>
    <mergeCell ref="Q29:R29"/>
    <mergeCell ref="O30:P30"/>
    <mergeCell ref="Q30:R30"/>
  </mergeCells>
  <phoneticPr fontId="0" type="noConversion"/>
  <hyperlinks>
    <hyperlink ref="I9" r:id="rId1"/>
    <hyperlink ref="L9" r:id="rId2"/>
    <hyperlink ref="M9" r:id="rId3"/>
    <hyperlink ref="D5:D6" r:id="rId4" display="Dış Ortam"/>
    <hyperlink ref="G5:H6" r:id="rId5" display="İç Ortam"/>
    <hyperlink ref="D21:E21" r:id="rId6" display="Isı / Kişi"/>
    <hyperlink ref="A27:B27" r:id="rId7" display="Aydınlatma"/>
    <hyperlink ref="A31:B34" r:id="rId8" display="Cihazlar"/>
    <hyperlink ref="J9" r:id="rId9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Sirket Adi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Beyza</cp:lastModifiedBy>
  <dcterms:created xsi:type="dcterms:W3CDTF">2009-01-28T13:50:16Z</dcterms:created>
  <dcterms:modified xsi:type="dcterms:W3CDTF">2015-12-11T16:36:40Z</dcterms:modified>
</cp:coreProperties>
</file>